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nieczny_J\Desktop\"/>
    </mc:Choice>
  </mc:AlternateContent>
  <xr:revisionPtr revIDLastSave="0" documentId="13_ncr:1_{7AD2CB64-4279-4042-BF26-3AB3E3CEA4F3}" xr6:coauthVersionLast="47" xr6:coauthVersionMax="47" xr10:uidLastSave="{00000000-0000-0000-0000-000000000000}"/>
  <bookViews>
    <workbookView xWindow="-120" yWindow="-120" windowWidth="29040" windowHeight="15840" xr2:uid="{3E198048-AED8-4557-B174-FF3A48FEDAA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H17" i="1"/>
  <c r="F17" i="1"/>
  <c r="E17" i="1"/>
</calcChain>
</file>

<file path=xl/sharedStrings.xml><?xml version="1.0" encoding="utf-8"?>
<sst xmlns="http://schemas.openxmlformats.org/spreadsheetml/2006/main" count="80" uniqueCount="64">
  <si>
    <t>Lp.</t>
  </si>
  <si>
    <t>Wnioskodawca</t>
  </si>
  <si>
    <t>Nazwa i adres obiektu zabytkowego</t>
  </si>
  <si>
    <t>Zakres rzeczowy prac lub robót</t>
  </si>
  <si>
    <t>Koszt całkowity zadania</t>
  </si>
  <si>
    <t>Kwota wnioskowana</t>
  </si>
  <si>
    <t>%</t>
  </si>
  <si>
    <t>Udział ZGM</t>
  </si>
  <si>
    <t>Propozycje</t>
  </si>
  <si>
    <t>%2</t>
  </si>
  <si>
    <t>1.</t>
  </si>
  <si>
    <t>Osoby prywatne+Osoby prywatne+ Sp. z o.o.+ZGM.</t>
  </si>
  <si>
    <t>Kamienica przy ul. 11 Listopada 4, 43-300 Bielsko-Biała.</t>
  </si>
  <si>
    <t>Remont konserwatorski elewacji i klatki schodowej, wzmocnienie stropów piwnicy, remont kompleksowy dachu.</t>
  </si>
  <si>
    <t>2.</t>
  </si>
  <si>
    <t>Osoby prywatne+ZGM.</t>
  </si>
  <si>
    <t>Dom - Krakowska 10, 43-300 Bielsko-Biała.</t>
  </si>
  <si>
    <t>Remont dachu.</t>
  </si>
  <si>
    <t>3.</t>
  </si>
  <si>
    <t>Budynek mieszkalny przy ul. Zygmunta Krasińskiego 10, 43-300 Bielsko-Biała.</t>
  </si>
  <si>
    <t>Wymiana pokrycia dachu na budynku głównym i na oficynie wraz z nową instalacja odgromową.</t>
  </si>
  <si>
    <t>4.</t>
  </si>
  <si>
    <t>Budynek mieszkalny przy ul. Zygmunta Krasińskiego 26, 43-300 Bielsko-Biała.</t>
  </si>
  <si>
    <t>rzebudowa i dobudowa przewodów kominowych.</t>
  </si>
  <si>
    <t>5.</t>
  </si>
  <si>
    <t>Kamieniza przy ul.Zygmunta Lubertowicza 3a, 43-300 Bielsko-Biała.</t>
  </si>
  <si>
    <t>6.</t>
  </si>
  <si>
    <t>Kamienica przy ul. 3 Maja 5, 43-300 Bielsko-Biała.</t>
  </si>
  <si>
    <t>Remont konserwatorski dachu.</t>
  </si>
  <si>
    <t>7.</t>
  </si>
  <si>
    <t>Remont konserwatorski elewacji frontowych.</t>
  </si>
  <si>
    <t>8.</t>
  </si>
  <si>
    <t>Osoby prywatne.</t>
  </si>
  <si>
    <t>Kamienica mieszczańska, ul. Adama Mickiewicza 19/Henryka Sienkiewicza 4, 43-300 Bielsko-Biała.</t>
  </si>
  <si>
    <t>Remont dachu - wymiana uszkodzonych elementów więźby, wymiana pokrycia z papy na blachę na rąbek stojący, wymiana rynien, remont czap kominowych.</t>
  </si>
  <si>
    <t>9.</t>
  </si>
  <si>
    <t>Kamienica przy ul. Jana Sobieskiego 22, 43-300 Bielsko-Biała.</t>
  </si>
  <si>
    <t xml:space="preserve">Przebudowa i remont dachu, remont konserwtorski elewacji, wymiana stolarki okiennej i drzwiowej </t>
  </si>
  <si>
    <t>10.</t>
  </si>
  <si>
    <t>Osoba prywatna.</t>
  </si>
  <si>
    <t>Budynek mieszkalny przy ul. Cieszyńskiej 23a, 43-300 Bielsko-Biała.</t>
  </si>
  <si>
    <t>Remont dachu, przebudowa schodów zewnętrznych, podbicie fundamentów, wykonanie drenazu od strony wschodniej.</t>
  </si>
  <si>
    <t>11.</t>
  </si>
  <si>
    <t>Spółka z o.o.</t>
  </si>
  <si>
    <t>Kamienica przy pl. Wolności 10, 43-300 Bielsko-Biała.</t>
  </si>
  <si>
    <t>12.</t>
  </si>
  <si>
    <t>Kamienica przy ul. Schodowej 1a/Wzgórze 2, 43-300 Bielsko-Biała.</t>
  </si>
  <si>
    <t>Remont konserwatorski elewacji.</t>
  </si>
  <si>
    <t>13.</t>
  </si>
  <si>
    <t>Beskidzka Izba Rzemiosła i Przedsiębiorczości w Bielsku-Białej.</t>
  </si>
  <si>
    <t xml:space="preserve">Pałacyk eklektyczny Alfreda Michla, ul. 3 Maja 13, 43-300 Bielsko-Biała. </t>
  </si>
  <si>
    <t>Remont konserwatorski sieni i pomieszczeń na półpiętrze.</t>
  </si>
  <si>
    <t>14.</t>
  </si>
  <si>
    <t>Kamienica przy pl. Rynek 31, 43-300 Bielsko-Biała.</t>
  </si>
  <si>
    <t>Prace remontowe w piwnicy, w pomieszczeniu na parterze i na klatce schodowej.</t>
  </si>
  <si>
    <t>15.</t>
  </si>
  <si>
    <t>PGL LP Nadleśnictwo Bielsko.</t>
  </si>
  <si>
    <t>Leśniczówka przy ul. Polnej 216B, 43-300 Bielsko-Biała.</t>
  </si>
  <si>
    <t>Wykonanie dokumentacji projektowo-kosztorysowej wraz z prowadzeniem nadzoru autorskiego.</t>
  </si>
  <si>
    <t>Razem</t>
  </si>
  <si>
    <r>
      <t>Wykonanie remontu konserwatorskiego dachu.</t>
    </r>
    <r>
      <rPr>
        <sz val="11"/>
        <color rgb="FFFF0000"/>
        <rFont val="Calibri"/>
        <family val="2"/>
        <charset val="238"/>
        <scheme val="minor"/>
      </rPr>
      <t xml:space="preserve"> (korekta wniosku)</t>
    </r>
  </si>
  <si>
    <r>
      <t>Remont konserwatorski elewacji naprawa dachu oraz wymiana stolarki drzwiowej.</t>
    </r>
    <r>
      <rPr>
        <sz val="11"/>
        <color rgb="FFFF0000"/>
        <rFont val="Calibri"/>
        <family val="2"/>
        <charset val="238"/>
        <scheme val="minor"/>
      </rPr>
      <t xml:space="preserve"> (korekta wniosku)</t>
    </r>
  </si>
  <si>
    <t>brak środków</t>
  </si>
  <si>
    <t>wycofano wniosek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</si>
</sst>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theme="8"/>
      </left>
      <right style="thin">
        <color theme="8"/>
      </right>
      <top/>
      <bottom style="medium">
        <color theme="8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9" fontId="0" fillId="0" borderId="0" xfId="1" applyFon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4" fontId="0" fillId="3" borderId="0" xfId="0" applyNumberFormat="1" applyFill="1" applyAlignment="1">
      <alignment horizontal="center" vertical="center" wrapText="1"/>
    </xf>
    <xf numFmtId="9" fontId="0" fillId="3" borderId="0" xfId="0" applyNumberFormat="1" applyFill="1" applyAlignment="1">
      <alignment horizontal="center" vertical="center" wrapText="1"/>
    </xf>
    <xf numFmtId="2" fontId="0" fillId="3" borderId="0" xfId="0" applyNumberFormat="1" applyFill="1" applyAlignment="1">
      <alignment horizontal="center" vertical="center" wrapText="1"/>
    </xf>
    <xf numFmtId="9" fontId="0" fillId="3" borderId="0" xfId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9" fontId="4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9" fontId="4" fillId="0" borderId="0" xfId="1" applyFont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24">
    <dxf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1" indent="0" justifyLastLine="0" shrinkToFit="0" readingOrder="0"/>
    </dxf>
    <dxf>
      <numFmt numFmtId="4" formatCode="#,##0.00"/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4" formatCode="#,##0.00"/>
      <alignment horizontal="center" vertical="center" textRotation="0" wrapText="1" indent="0" justifyLastLine="0" shrinkToFit="0" readingOrder="0"/>
    </dxf>
    <dxf>
      <numFmt numFmtId="4" formatCode="#,##0.00"/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2" formatCode="0.00"/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4" formatCode="#,##0.00"/>
      <alignment horizontal="center" vertical="center" textRotation="0" wrapText="1" indent="0" justifyLastLine="0" shrinkToFit="0" readingOrder="0"/>
    </dxf>
    <dxf>
      <numFmt numFmtId="4" formatCode="#,##0.00"/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border outline="0">
        <top style="thin">
          <color theme="8"/>
        </top>
      </border>
    </dxf>
    <dxf>
      <alignment horizontal="center" vertical="center" textRotation="0" wrapText="1" indent="0" justifyLastLine="0" shrinkToFit="0" readingOrder="0"/>
    </dxf>
    <dxf>
      <border outline="0">
        <bottom style="medium">
          <color theme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family val="2"/>
        <charset val="238"/>
        <scheme val="none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 style="thin">
          <color theme="8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8C52FC3-B3D1-40F8-9162-0FED3B8E4A37}" name="Tabela2" displayName="Tabela2" ref="A1:J17" totalsRowCount="1" headerRowDxfId="23" dataDxfId="21" headerRowBorderDxfId="22" tableBorderDxfId="20">
  <autoFilter ref="A1:J16" xr:uid="{98C52FC3-B3D1-40F8-9162-0FED3B8E4A37}"/>
  <tableColumns count="10">
    <tableColumn id="1" xr3:uid="{77BFF90D-EEBF-4735-9050-7624D0D8CBAF}" name="Lp." dataDxfId="19" totalsRowDxfId="9"/>
    <tableColumn id="2" xr3:uid="{C3ECD01C-930A-463C-84AD-80E65B53EE06}" name="Wnioskodawca" dataDxfId="18" totalsRowDxfId="8"/>
    <tableColumn id="3" xr3:uid="{21E2BE4F-A0AC-46A8-B9A0-7A658857BCCA}" name="Nazwa i adres obiektu zabytkowego" dataDxfId="17" totalsRowDxfId="7"/>
    <tableColumn id="4" xr3:uid="{D6FA10EC-B6E9-48B9-91E1-8A44E4EABB60}" name="Zakres rzeczowy prac lub robót" totalsRowLabel="Razem" dataDxfId="16" totalsRowDxfId="6"/>
    <tableColumn id="5" xr3:uid="{0527BBB5-CE2D-42FA-86B6-2C3E01844D41}" name="Koszt całkowity zadania" totalsRowFunction="custom" dataDxfId="15" totalsRowDxfId="5">
      <totalsRowFormula>SUM(Tabela2[Koszt całkowity zadania])</totalsRowFormula>
    </tableColumn>
    <tableColumn id="6" xr3:uid="{800F8642-4110-4BE7-916A-FF6B3C192AE3}" name="Kwota wnioskowana" totalsRowFunction="custom" dataDxfId="14" totalsRowDxfId="4">
      <totalsRowFormula>SUM(Tabela2[Kwota wnioskowana])</totalsRowFormula>
    </tableColumn>
    <tableColumn id="8" xr3:uid="{0CD8C07A-3020-4707-B29C-FF91021FF30E}" name="%" dataDxfId="13" totalsRowDxfId="3"/>
    <tableColumn id="7" xr3:uid="{E44152B1-6FDA-4368-AA9A-E70FA1C58CF9}" name="Udział ZGM" totalsRowFunction="custom" dataDxfId="12" totalsRowDxfId="2">
      <totalsRowFormula>SUM(Tabela2[Udział ZGM])</totalsRowFormula>
    </tableColumn>
    <tableColumn id="9" xr3:uid="{90EF6DF4-0184-4C0C-B47D-F208B0282C66}" name="Propozycje" totalsRowFunction="custom" dataDxfId="11" totalsRowDxfId="1">
      <totalsRowFormula>SUM(Tabela2[Propozycje])</totalsRowFormula>
    </tableColumn>
    <tableColumn id="10" xr3:uid="{032A0913-DFCD-407B-8E50-CC0E27ED2BBC}" name="%2" dataDxfId="10" totalsRowDxfId="0" dataCellStyle="Procentowy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7AC26-05DE-4EC5-BAF1-4E271ED36F9A}">
  <dimension ref="A1:J17"/>
  <sheetViews>
    <sheetView tabSelected="1" topLeftCell="A7" workbookViewId="0">
      <selection activeCell="I16" sqref="I16"/>
    </sheetView>
  </sheetViews>
  <sheetFormatPr defaultRowHeight="15"/>
  <cols>
    <col min="1" max="1" width="5.85546875" customWidth="1"/>
    <col min="2" max="2" width="22.140625" customWidth="1"/>
    <col min="3" max="3" width="38.140625" customWidth="1"/>
    <col min="4" max="4" width="38.7109375" customWidth="1"/>
    <col min="5" max="5" width="15.28515625" customWidth="1"/>
    <col min="6" max="6" width="15.85546875" customWidth="1"/>
    <col min="8" max="8" width="15" customWidth="1"/>
    <col min="9" max="9" width="15.42578125" customWidth="1"/>
    <col min="10" max="10" width="10" customWidth="1"/>
  </cols>
  <sheetData>
    <row r="1" spans="1:10" ht="44.25" customHeight="1" thickBot="1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47.25" customHeight="1">
      <c r="A2" s="3" t="s">
        <v>10</v>
      </c>
      <c r="B2" s="3" t="s">
        <v>11</v>
      </c>
      <c r="C2" s="3" t="s">
        <v>12</v>
      </c>
      <c r="D2" s="3" t="s">
        <v>13</v>
      </c>
      <c r="E2" s="4">
        <v>519374.48</v>
      </c>
      <c r="F2" s="4">
        <v>363562.13</v>
      </c>
      <c r="G2" s="5">
        <v>0.7</v>
      </c>
      <c r="H2" s="4">
        <v>1145287.3</v>
      </c>
      <c r="I2" s="17" t="s">
        <v>62</v>
      </c>
      <c r="J2" s="7"/>
    </row>
    <row r="3" spans="1:10" ht="27.75" customHeight="1">
      <c r="A3" s="3" t="s">
        <v>14</v>
      </c>
      <c r="B3" s="3" t="s">
        <v>15</v>
      </c>
      <c r="C3" s="3" t="s">
        <v>16</v>
      </c>
      <c r="D3" s="3" t="s">
        <v>17</v>
      </c>
      <c r="E3" s="4">
        <v>129251.27</v>
      </c>
      <c r="F3" s="4">
        <v>90475.89</v>
      </c>
      <c r="G3" s="5">
        <v>0.7</v>
      </c>
      <c r="H3" s="4">
        <v>252020.92</v>
      </c>
      <c r="I3" s="17" t="s">
        <v>63</v>
      </c>
      <c r="J3" s="7"/>
    </row>
    <row r="4" spans="1:10" ht="48.75" customHeight="1">
      <c r="A4" s="3" t="s">
        <v>18</v>
      </c>
      <c r="B4" s="3" t="s">
        <v>15</v>
      </c>
      <c r="C4" s="9" t="s">
        <v>19</v>
      </c>
      <c r="D4" s="3" t="s">
        <v>20</v>
      </c>
      <c r="E4" s="10">
        <v>252120</v>
      </c>
      <c r="F4" s="10">
        <v>252120</v>
      </c>
      <c r="G4" s="11">
        <v>1</v>
      </c>
      <c r="H4" s="10">
        <v>707880</v>
      </c>
      <c r="I4" s="12" t="s">
        <v>62</v>
      </c>
      <c r="J4" s="13"/>
    </row>
    <row r="5" spans="1:10" ht="45" customHeight="1">
      <c r="A5" s="3" t="s">
        <v>21</v>
      </c>
      <c r="B5" s="3" t="s">
        <v>15</v>
      </c>
      <c r="C5" s="3" t="s">
        <v>22</v>
      </c>
      <c r="D5" s="3" t="s">
        <v>23</v>
      </c>
      <c r="E5" s="4">
        <v>186991.2</v>
      </c>
      <c r="F5" s="4">
        <v>168292.08</v>
      </c>
      <c r="G5" s="5">
        <v>0.9</v>
      </c>
      <c r="H5" s="4">
        <v>77008.800000000003</v>
      </c>
      <c r="I5" s="6" t="s">
        <v>62</v>
      </c>
      <c r="J5" s="7"/>
    </row>
    <row r="6" spans="1:10" ht="61.5" customHeight="1">
      <c r="A6" s="3" t="s">
        <v>24</v>
      </c>
      <c r="B6" s="3" t="s">
        <v>15</v>
      </c>
      <c r="C6" s="14" t="s">
        <v>25</v>
      </c>
      <c r="D6" s="14" t="s">
        <v>60</v>
      </c>
      <c r="E6" s="15">
        <v>560000</v>
      </c>
      <c r="F6" s="15">
        <v>350000</v>
      </c>
      <c r="G6" s="16">
        <v>0.65</v>
      </c>
      <c r="H6" s="15">
        <v>25200</v>
      </c>
      <c r="I6" s="17">
        <v>350000</v>
      </c>
      <c r="J6" s="18">
        <v>0.65</v>
      </c>
    </row>
    <row r="7" spans="1:10" ht="47.25" customHeight="1">
      <c r="A7" s="3" t="s">
        <v>26</v>
      </c>
      <c r="B7" s="3" t="s">
        <v>15</v>
      </c>
      <c r="C7" s="3" t="s">
        <v>27</v>
      </c>
      <c r="D7" s="3" t="s">
        <v>28</v>
      </c>
      <c r="E7" s="4">
        <v>252253.3</v>
      </c>
      <c r="F7" s="4">
        <v>201802.65</v>
      </c>
      <c r="G7" s="5">
        <v>0.8</v>
      </c>
      <c r="H7" s="4">
        <v>1222050.21</v>
      </c>
      <c r="I7" s="6">
        <v>200000</v>
      </c>
      <c r="J7" s="7">
        <v>0.79</v>
      </c>
    </row>
    <row r="8" spans="1:10" ht="39.75" customHeight="1">
      <c r="A8" s="3" t="s">
        <v>29</v>
      </c>
      <c r="B8" s="3" t="s">
        <v>15</v>
      </c>
      <c r="C8" s="3" t="s">
        <v>27</v>
      </c>
      <c r="D8" s="3" t="s">
        <v>30</v>
      </c>
      <c r="E8" s="4">
        <v>132313.66</v>
      </c>
      <c r="F8" s="4">
        <v>105850.93</v>
      </c>
      <c r="G8" s="5">
        <v>0.8</v>
      </c>
      <c r="H8" s="4">
        <v>640998.21</v>
      </c>
      <c r="I8" s="6">
        <v>100000</v>
      </c>
      <c r="J8" s="7">
        <v>0.8</v>
      </c>
    </row>
    <row r="9" spans="1:10" ht="62.25" customHeight="1">
      <c r="A9" s="3" t="s">
        <v>31</v>
      </c>
      <c r="B9" s="3" t="s">
        <v>32</v>
      </c>
      <c r="C9" s="3" t="s">
        <v>33</v>
      </c>
      <c r="D9" s="3" t="s">
        <v>34</v>
      </c>
      <c r="E9" s="4">
        <v>574510</v>
      </c>
      <c r="F9" s="4">
        <v>474510</v>
      </c>
      <c r="G9" s="5">
        <v>0.82</v>
      </c>
      <c r="H9" s="3">
        <v>0</v>
      </c>
      <c r="I9" s="6" t="s">
        <v>62</v>
      </c>
      <c r="J9" s="7"/>
    </row>
    <row r="10" spans="1:10" ht="50.25" customHeight="1">
      <c r="A10" s="3" t="s">
        <v>35</v>
      </c>
      <c r="B10" s="3" t="s">
        <v>32</v>
      </c>
      <c r="C10" s="3" t="s">
        <v>36</v>
      </c>
      <c r="D10" s="3" t="s">
        <v>37</v>
      </c>
      <c r="E10" s="4">
        <v>983744.91</v>
      </c>
      <c r="F10" s="4">
        <v>688621.44</v>
      </c>
      <c r="G10" s="5">
        <v>0.7</v>
      </c>
      <c r="H10" s="3">
        <v>0</v>
      </c>
      <c r="I10" s="6">
        <v>450000</v>
      </c>
      <c r="J10" s="7">
        <v>0.46</v>
      </c>
    </row>
    <row r="11" spans="1:10" ht="54" customHeight="1">
      <c r="A11" s="3" t="s">
        <v>38</v>
      </c>
      <c r="B11" s="3" t="s">
        <v>39</v>
      </c>
      <c r="C11" s="3" t="s">
        <v>40</v>
      </c>
      <c r="D11" s="3" t="s">
        <v>41</v>
      </c>
      <c r="E11" s="4">
        <v>560463.68000000005</v>
      </c>
      <c r="F11" s="4">
        <v>460463.68</v>
      </c>
      <c r="G11" s="5">
        <v>0.82</v>
      </c>
      <c r="H11" s="3">
        <v>0</v>
      </c>
      <c r="I11" s="6">
        <v>450000</v>
      </c>
      <c r="J11" s="7">
        <v>0.8</v>
      </c>
    </row>
    <row r="12" spans="1:10" ht="50.25" customHeight="1">
      <c r="A12" s="3" t="s">
        <v>42</v>
      </c>
      <c r="B12" s="3" t="s">
        <v>43</v>
      </c>
      <c r="C12" s="3" t="s">
        <v>44</v>
      </c>
      <c r="D12" s="3" t="s">
        <v>61</v>
      </c>
      <c r="E12" s="15">
        <v>1116105.8799999999</v>
      </c>
      <c r="F12" s="15">
        <v>450000</v>
      </c>
      <c r="G12" s="16">
        <v>0.4</v>
      </c>
      <c r="H12" s="3">
        <v>0</v>
      </c>
      <c r="I12" s="6">
        <v>450000</v>
      </c>
      <c r="J12" s="7">
        <v>0.4</v>
      </c>
    </row>
    <row r="13" spans="1:10" ht="37.5" customHeight="1">
      <c r="A13" s="3" t="s">
        <v>45</v>
      </c>
      <c r="B13" s="3" t="s">
        <v>43</v>
      </c>
      <c r="C13" s="3" t="s">
        <v>46</v>
      </c>
      <c r="D13" s="3" t="s">
        <v>47</v>
      </c>
      <c r="E13" s="4">
        <v>347222.46</v>
      </c>
      <c r="F13" s="4">
        <v>243055.72</v>
      </c>
      <c r="G13" s="5">
        <v>0.7</v>
      </c>
      <c r="H13" s="3">
        <v>0</v>
      </c>
      <c r="I13" s="6" t="s">
        <v>62</v>
      </c>
      <c r="J13" s="7"/>
    </row>
    <row r="14" spans="1:10" ht="63" customHeight="1">
      <c r="A14" s="3" t="s">
        <v>48</v>
      </c>
      <c r="B14" s="3" t="s">
        <v>49</v>
      </c>
      <c r="C14" s="3" t="s">
        <v>50</v>
      </c>
      <c r="D14" s="3" t="s">
        <v>51</v>
      </c>
      <c r="E14" s="4">
        <v>494987.83</v>
      </c>
      <c r="F14" s="4">
        <v>494987.83</v>
      </c>
      <c r="G14" s="5">
        <v>1</v>
      </c>
      <c r="H14" s="3">
        <v>0</v>
      </c>
      <c r="I14" s="6" t="s">
        <v>62</v>
      </c>
      <c r="J14" s="7"/>
    </row>
    <row r="15" spans="1:10" ht="50.25" customHeight="1">
      <c r="A15" s="3" t="s">
        <v>52</v>
      </c>
      <c r="B15" s="3" t="s">
        <v>32</v>
      </c>
      <c r="C15" s="3" t="s">
        <v>53</v>
      </c>
      <c r="D15" s="3" t="s">
        <v>54</v>
      </c>
      <c r="E15" s="4">
        <v>67000</v>
      </c>
      <c r="F15" s="4">
        <v>37000</v>
      </c>
      <c r="G15" s="5">
        <v>0.55000000000000004</v>
      </c>
      <c r="H15" s="3">
        <v>0</v>
      </c>
      <c r="I15" s="6" t="s">
        <v>62</v>
      </c>
      <c r="J15" s="7"/>
    </row>
    <row r="16" spans="1:10" ht="54" customHeight="1">
      <c r="A16" s="3" t="s">
        <v>55</v>
      </c>
      <c r="B16" s="3" t="s">
        <v>56</v>
      </c>
      <c r="C16" s="3" t="s">
        <v>57</v>
      </c>
      <c r="D16" s="3" t="s">
        <v>58</v>
      </c>
      <c r="E16" s="4">
        <v>613600</v>
      </c>
      <c r="F16" s="4">
        <v>429520</v>
      </c>
      <c r="G16" s="5">
        <v>0.7</v>
      </c>
      <c r="H16" s="3">
        <v>0</v>
      </c>
      <c r="I16" s="6" t="s">
        <v>62</v>
      </c>
      <c r="J16" s="7"/>
    </row>
    <row r="17" spans="1:10">
      <c r="A17" s="3"/>
      <c r="B17" s="3"/>
      <c r="C17" s="3"/>
      <c r="D17" s="3" t="s">
        <v>59</v>
      </c>
      <c r="E17" s="4">
        <f>SUM(Tabela2[Koszt całkowity zadania])</f>
        <v>6789938.6700000009</v>
      </c>
      <c r="F17" s="4">
        <f>SUM(Tabela2[Kwota wnioskowana])</f>
        <v>4810262.3500000006</v>
      </c>
      <c r="G17" s="3"/>
      <c r="H17" s="4">
        <f>SUM(Tabela2[Udział ZGM])</f>
        <v>4070445.4399999995</v>
      </c>
      <c r="I17" s="8">
        <f>SUM(Tabela2[Propozycje])</f>
        <v>2000000</v>
      </c>
      <c r="J17" s="3"/>
    </row>
  </sheetData>
  <phoneticPr fontId="5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Kobiela_D</dc:creator>
  <cp:lastModifiedBy>Konieczny Jacek</cp:lastModifiedBy>
  <dcterms:created xsi:type="dcterms:W3CDTF">2023-02-14T08:48:30Z</dcterms:created>
  <dcterms:modified xsi:type="dcterms:W3CDTF">2023-03-14T11:06:00Z</dcterms:modified>
</cp:coreProperties>
</file>